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9315" windowHeight="3645" activeTab="0"/>
  </bookViews>
  <sheets>
    <sheet name="ポ退職Ａ" sheetId="1" r:id="rId1"/>
  </sheets>
  <definedNames>
    <definedName name="_FR">'ポ退職Ａ'!$E$64</definedName>
    <definedName name="_GOTO_A1_">'ポ退職Ａ'!$E$62</definedName>
    <definedName name="_P_R_AGQ">'ポ退職Ａ'!$E$60</definedName>
    <definedName name="_RE">'ポ退職Ａ'!$E$66</definedName>
    <definedName name="_Regression_Int" localSheetId="0" hidden="1">1</definedName>
    <definedName name="_WC_">'ポ退職Ａ'!$E$57</definedName>
    <definedName name="\0">'ポ退職Ａ'!$D$62</definedName>
    <definedName name="\e">'ポ退職Ａ'!$D$64</definedName>
    <definedName name="\p">'ポ退職Ａ'!$D$59</definedName>
    <definedName name="\s">'ポ退職Ａ'!$D$66</definedName>
    <definedName name="\w">'ポ退職Ａ'!$D$57</definedName>
    <definedName name="_xlnm.Print_Area" localSheetId="0">'ポ退職Ａ'!$B$1:$P$53</definedName>
    <definedName name="Print_Area_MI" localSheetId="0">'ポ退職Ａ'!$B$1:$P$53</definedName>
  </definedNames>
  <calcPr fullCalcOnLoad="1"/>
</workbook>
</file>

<file path=xl/sharedStrings.xml><?xml version="1.0" encoding="utf-8"?>
<sst xmlns="http://schemas.openxmlformats.org/spreadsheetml/2006/main" count="74" uniqueCount="57">
  <si>
    <t>【Ａ】</t>
  </si>
  <si>
    <t>退職金シミュレーション（ポイント制）</t>
  </si>
  <si>
    <t>事業所名</t>
  </si>
  <si>
    <t>　　　　　　殿</t>
  </si>
  <si>
    <t>平成8年    月    日</t>
  </si>
  <si>
    <t>勤務</t>
  </si>
  <si>
    <t>ﾓﾃﾞﾙ</t>
  </si>
  <si>
    <t>ﾗﾝｸ</t>
  </si>
  <si>
    <t>単年</t>
  </si>
  <si>
    <t>累積</t>
  </si>
  <si>
    <t xml:space="preserve"> 退職金額</t>
  </si>
  <si>
    <t>中退金</t>
  </si>
  <si>
    <t>中退金掛金</t>
  </si>
  <si>
    <t>差額</t>
  </si>
  <si>
    <t>年数</t>
  </si>
  <si>
    <t>年齢</t>
  </si>
  <si>
    <t>　</t>
  </si>
  <si>
    <t>点数</t>
  </si>
  <si>
    <t>　(A)</t>
  </si>
  <si>
    <t>比率</t>
  </si>
  <si>
    <t>5000円(B)</t>
  </si>
  <si>
    <t>(A)ｰ(B)</t>
  </si>
  <si>
    <t>１点</t>
  </si>
  <si>
    <t>最低勤務年数</t>
  </si>
  <si>
    <t>入社年齢</t>
  </si>
  <si>
    <t>定年年齢</t>
  </si>
  <si>
    <t>退職理由率</t>
  </si>
  <si>
    <t>　★</t>
  </si>
  <si>
    <t>　　　　　職位</t>
  </si>
  <si>
    <t>本社・本部</t>
  </si>
  <si>
    <t>営業所</t>
  </si>
  <si>
    <t>現業</t>
  </si>
  <si>
    <t>社長</t>
  </si>
  <si>
    <t>副社長</t>
  </si>
  <si>
    <t>専務</t>
  </si>
  <si>
    <t>常務</t>
  </si>
  <si>
    <t>部長</t>
  </si>
  <si>
    <t>部次長</t>
  </si>
  <si>
    <t>課長</t>
  </si>
  <si>
    <t>所長(1)</t>
  </si>
  <si>
    <t>課長代理</t>
  </si>
  <si>
    <t>所長(２級)</t>
  </si>
  <si>
    <t>代理(１級)</t>
  </si>
  <si>
    <t>係長</t>
  </si>
  <si>
    <t>代理(２級)</t>
  </si>
  <si>
    <t>補佐(１級)</t>
  </si>
  <si>
    <t>主任</t>
  </si>
  <si>
    <t>補佐(２級)</t>
  </si>
  <si>
    <t>副主任</t>
  </si>
  <si>
    <t>一般</t>
  </si>
  <si>
    <t>①会社都合</t>
  </si>
  <si>
    <t>②業務上　死亡・傷病</t>
  </si>
  <si>
    <t>③定年</t>
  </si>
  <si>
    <t>④業務外　死亡</t>
  </si>
  <si>
    <t>⑤私傷病解雇</t>
  </si>
  <si>
    <t>⑥自己都合</t>
  </si>
  <si>
    <t>日本労務研究所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</si>
</sst>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11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0.5"/>
      <name val="Terminal"/>
      <family val="0"/>
    </font>
    <font>
      <sz val="12"/>
      <name val="Terminal"/>
      <family val="0"/>
    </font>
    <font>
      <sz val="10.5"/>
      <name val="ＭＳ 明朝"/>
      <family val="1"/>
    </font>
    <font>
      <sz val="7"/>
      <name val="Terminal"/>
      <family val="0"/>
    </font>
    <font>
      <u val="single"/>
      <sz val="11.2"/>
      <color indexed="12"/>
      <name val="Terminal"/>
      <family val="0"/>
    </font>
    <font>
      <u val="single"/>
      <sz val="11.2"/>
      <color indexed="36"/>
      <name val="Termin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5" fillId="0" borderId="1" xfId="0" applyFont="1" applyBorder="1" applyAlignment="1" applyProtection="1">
      <alignment horizontal="left"/>
      <protection/>
    </xf>
    <xf numFmtId="0" fontId="5" fillId="0" borderId="1" xfId="0" applyFont="1" applyBorder="1" applyAlignment="1">
      <alignment/>
    </xf>
    <xf numFmtId="0" fontId="6" fillId="0" borderId="0" xfId="0" applyFont="1" applyAlignment="1" applyProtection="1">
      <alignment horizontal="left"/>
      <protection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7" fillId="0" borderId="4" xfId="0" applyFont="1" applyBorder="1" applyAlignment="1" applyProtection="1">
      <alignment horizontal="left"/>
      <protection/>
    </xf>
    <xf numFmtId="0" fontId="7" fillId="0" borderId="5" xfId="0" applyFont="1" applyBorder="1" applyAlignment="1" applyProtection="1">
      <alignment horizontal="left"/>
      <protection/>
    </xf>
    <xf numFmtId="0" fontId="7" fillId="0" borderId="5" xfId="0" applyFont="1" applyBorder="1" applyAlignment="1">
      <alignment/>
    </xf>
    <xf numFmtId="0" fontId="7" fillId="0" borderId="6" xfId="0" applyFont="1" applyBorder="1" applyAlignment="1" applyProtection="1">
      <alignment horizontal="left"/>
      <protection/>
    </xf>
    <xf numFmtId="0" fontId="7" fillId="0" borderId="7" xfId="0" applyFont="1" applyBorder="1" applyAlignment="1" applyProtection="1">
      <alignment horizontal="left"/>
      <protection/>
    </xf>
    <xf numFmtId="0" fontId="7" fillId="0" borderId="8" xfId="0" applyFont="1" applyBorder="1" applyAlignment="1" applyProtection="1">
      <alignment horizontal="left"/>
      <protection/>
    </xf>
    <xf numFmtId="0" fontId="7" fillId="0" borderId="9" xfId="0" applyFont="1" applyBorder="1" applyAlignment="1">
      <alignment/>
    </xf>
    <xf numFmtId="37" fontId="7" fillId="0" borderId="10" xfId="0" applyNumberFormat="1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37" fontId="7" fillId="0" borderId="8" xfId="0" applyNumberFormat="1" applyFont="1" applyBorder="1" applyAlignment="1" applyProtection="1">
      <alignment/>
      <protection/>
    </xf>
    <xf numFmtId="176" fontId="7" fillId="0" borderId="8" xfId="0" applyNumberFormat="1" applyFont="1" applyBorder="1" applyAlignment="1" applyProtection="1">
      <alignment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>
      <alignment/>
    </xf>
    <xf numFmtId="0" fontId="7" fillId="0" borderId="12" xfId="0" applyFont="1" applyBorder="1" applyAlignment="1" applyProtection="1">
      <alignment horizontal="left"/>
      <protection/>
    </xf>
    <xf numFmtId="0" fontId="7" fillId="0" borderId="7" xfId="0" applyFont="1" applyBorder="1" applyAlignment="1" applyProtection="1">
      <alignment/>
      <protection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6" xfId="0" applyFont="1" applyBorder="1" applyAlignment="1" applyProtection="1">
      <alignment/>
      <protection/>
    </xf>
    <xf numFmtId="37" fontId="7" fillId="0" borderId="7" xfId="0" applyNumberFormat="1" applyFont="1" applyBorder="1" applyAlignment="1" applyProtection="1">
      <alignment/>
      <protection/>
    </xf>
    <xf numFmtId="37" fontId="7" fillId="0" borderId="11" xfId="0" applyNumberFormat="1" applyFont="1" applyBorder="1" applyAlignment="1" applyProtection="1">
      <alignment/>
      <protection/>
    </xf>
    <xf numFmtId="176" fontId="7" fillId="0" borderId="7" xfId="0" applyNumberFormat="1" applyFont="1" applyBorder="1" applyAlignment="1" applyProtection="1">
      <alignment/>
      <protection/>
    </xf>
    <xf numFmtId="37" fontId="7" fillId="0" borderId="6" xfId="0" applyNumberFormat="1" applyFont="1" applyBorder="1" applyAlignment="1" applyProtection="1">
      <alignment/>
      <protection/>
    </xf>
    <xf numFmtId="37" fontId="7" fillId="2" borderId="10" xfId="0" applyNumberFormat="1" applyFont="1" applyFill="1" applyBorder="1" applyAlignment="1" applyProtection="1">
      <alignment/>
      <protection/>
    </xf>
    <xf numFmtId="0" fontId="7" fillId="2" borderId="10" xfId="0" applyFont="1" applyFill="1" applyBorder="1" applyAlignment="1" applyProtection="1">
      <alignment/>
      <protection/>
    </xf>
    <xf numFmtId="0" fontId="7" fillId="2" borderId="12" xfId="0" applyFont="1" applyFill="1" applyBorder="1" applyAlignment="1" applyProtection="1">
      <alignment/>
      <protection/>
    </xf>
    <xf numFmtId="0" fontId="7" fillId="2" borderId="11" xfId="0" applyFont="1" applyFill="1" applyBorder="1" applyAlignment="1" applyProtection="1">
      <alignment/>
      <protection/>
    </xf>
    <xf numFmtId="0" fontId="7" fillId="2" borderId="7" xfId="0" applyFont="1" applyFill="1" applyBorder="1" applyAlignment="1" applyProtection="1">
      <alignment horizontal="left"/>
      <protection/>
    </xf>
    <xf numFmtId="0" fontId="7" fillId="2" borderId="7" xfId="0" applyFont="1" applyFill="1" applyBorder="1" applyAlignment="1" applyProtection="1">
      <alignment/>
      <protection/>
    </xf>
    <xf numFmtId="0" fontId="7" fillId="2" borderId="11" xfId="0" applyFont="1" applyFill="1" applyBorder="1" applyAlignment="1">
      <alignment/>
    </xf>
    <xf numFmtId="0" fontId="7" fillId="2" borderId="8" xfId="0" applyFont="1" applyFill="1" applyBorder="1" applyAlignment="1" applyProtection="1">
      <alignment/>
      <protection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1:T66"/>
  <sheetViews>
    <sheetView showGridLines="0" tabSelected="1" zoomScale="80" zoomScaleNormal="80" workbookViewId="0" topLeftCell="A2">
      <selection activeCell="Q10" sqref="Q10"/>
    </sheetView>
  </sheetViews>
  <sheetFormatPr defaultColWidth="10.66015625" defaultRowHeight="18"/>
  <cols>
    <col min="1" max="1" width="1.25" style="0" customWidth="1"/>
    <col min="2" max="5" width="4.58203125" style="0" customWidth="1"/>
    <col min="6" max="6" width="5.58203125" style="0" customWidth="1"/>
    <col min="7" max="7" width="12.58203125" style="0" customWidth="1"/>
    <col min="8" max="8" width="7.58203125" style="0" customWidth="1"/>
    <col min="9" max="9" width="14" style="0" customWidth="1"/>
    <col min="10" max="10" width="15.5" style="0" customWidth="1"/>
    <col min="11" max="11" width="4.58203125" style="0" customWidth="1"/>
    <col min="12" max="12" width="11.75" style="0" customWidth="1"/>
    <col min="13" max="13" width="6.5" style="0" customWidth="1"/>
    <col min="14" max="14" width="12" style="0" customWidth="1"/>
    <col min="15" max="15" width="10.58203125" style="0" customWidth="1"/>
    <col min="16" max="16" width="9.75" style="0" customWidth="1"/>
  </cols>
  <sheetData>
    <row r="1" s="2" customFormat="1" ht="12.75">
      <c r="B1" s="1" t="s">
        <v>0</v>
      </c>
    </row>
    <row r="2" spans="2:15" s="2" customFormat="1" ht="21" customHeight="1" thickBot="1">
      <c r="B2" s="5" t="s">
        <v>1</v>
      </c>
      <c r="K2" s="3" t="s">
        <v>2</v>
      </c>
      <c r="L2" s="4"/>
      <c r="M2" s="3"/>
      <c r="N2" s="4"/>
      <c r="O2" s="3" t="s">
        <v>3</v>
      </c>
    </row>
    <row r="3" spans="2:20" s="2" customFormat="1" ht="14.25" thickBot="1" thickTop="1">
      <c r="B3" s="6"/>
      <c r="C3" s="6"/>
      <c r="D3" s="7"/>
      <c r="E3" s="6"/>
      <c r="F3" s="6"/>
      <c r="G3" s="7"/>
      <c r="H3" s="6"/>
      <c r="I3" s="6"/>
      <c r="J3" s="7"/>
      <c r="K3" s="8"/>
      <c r="L3" s="8"/>
      <c r="M3" s="8"/>
      <c r="N3" s="8"/>
      <c r="O3" s="9" t="s">
        <v>4</v>
      </c>
      <c r="P3" s="8"/>
      <c r="Q3" s="8"/>
      <c r="R3" s="8"/>
      <c r="S3" s="8"/>
      <c r="T3" s="8"/>
    </row>
    <row r="4" spans="2:20" s="2" customFormat="1" ht="13.5" thickBot="1">
      <c r="B4" s="10" t="s">
        <v>5</v>
      </c>
      <c r="C4" s="10" t="s">
        <v>6</v>
      </c>
      <c r="D4" s="11" t="s">
        <v>7</v>
      </c>
      <c r="E4" s="11" t="s">
        <v>8</v>
      </c>
      <c r="F4" s="10" t="s">
        <v>9</v>
      </c>
      <c r="G4" s="11" t="s">
        <v>10</v>
      </c>
      <c r="H4" s="11" t="s">
        <v>11</v>
      </c>
      <c r="I4" s="10" t="s">
        <v>12</v>
      </c>
      <c r="J4" s="11" t="s">
        <v>13</v>
      </c>
      <c r="K4" s="12"/>
      <c r="L4" s="7"/>
      <c r="M4" s="7"/>
      <c r="N4" s="7"/>
      <c r="O4" s="8"/>
      <c r="P4" s="8"/>
      <c r="Q4" s="8"/>
      <c r="R4" s="8"/>
      <c r="S4" s="8"/>
      <c r="T4" s="8"/>
    </row>
    <row r="5" spans="2:20" s="2" customFormat="1" ht="12.75">
      <c r="B5" s="13" t="s">
        <v>14</v>
      </c>
      <c r="C5" s="13" t="s">
        <v>15</v>
      </c>
      <c r="D5" s="14" t="s">
        <v>16</v>
      </c>
      <c r="E5" s="14" t="s">
        <v>17</v>
      </c>
      <c r="F5" s="13" t="s">
        <v>17</v>
      </c>
      <c r="G5" s="14" t="s">
        <v>18</v>
      </c>
      <c r="H5" s="14" t="s">
        <v>19</v>
      </c>
      <c r="I5" s="13" t="s">
        <v>20</v>
      </c>
      <c r="J5" s="14" t="s">
        <v>21</v>
      </c>
      <c r="K5" s="12"/>
      <c r="L5" s="15" t="s">
        <v>22</v>
      </c>
      <c r="M5" s="16"/>
      <c r="N5" s="34">
        <v>5000</v>
      </c>
      <c r="O5" s="12"/>
      <c r="P5" s="8"/>
      <c r="Q5" s="8"/>
      <c r="R5" s="8"/>
      <c r="S5" s="8"/>
      <c r="T5" s="8"/>
    </row>
    <row r="6" spans="2:20" s="2" customFormat="1" ht="12.75">
      <c r="B6" s="18">
        <f>$N$6</f>
        <v>10</v>
      </c>
      <c r="C6" s="18">
        <f>$N$7+$N$6</f>
        <v>32</v>
      </c>
      <c r="D6" s="41">
        <v>15</v>
      </c>
      <c r="E6" s="19">
        <f aca="true" t="shared" si="0" ref="E6:E53">IF(D6&gt;0,VLOOKUP($D6,$L$13:$M$28,2),"")</f>
        <v>5</v>
      </c>
      <c r="F6" s="18">
        <f>E6</f>
        <v>5</v>
      </c>
      <c r="G6" s="19">
        <f aca="true" t="shared" si="1" ref="G6:G53">$N$5*$N$9*F6</f>
        <v>20000</v>
      </c>
      <c r="H6" s="20">
        <f aca="true" t="shared" si="2" ref="H6:H53">IF(ISERR(+G6/I6),"",+G6/I6)</f>
        <v>0.10972732759093652</v>
      </c>
      <c r="I6" s="17">
        <v>182270</v>
      </c>
      <c r="J6" s="19">
        <f aca="true" t="shared" si="3" ref="J6:J34">G6-I6</f>
        <v>-162270</v>
      </c>
      <c r="K6" s="12"/>
      <c r="L6" s="15" t="s">
        <v>23</v>
      </c>
      <c r="M6" s="16"/>
      <c r="N6" s="35">
        <v>10</v>
      </c>
      <c r="O6" s="12"/>
      <c r="P6" s="8"/>
      <c r="Q6" s="8"/>
      <c r="R6" s="8"/>
      <c r="S6" s="8"/>
      <c r="T6" s="8"/>
    </row>
    <row r="7" spans="2:20" s="2" customFormat="1" ht="12.75">
      <c r="B7" s="18">
        <f aca="true" t="shared" si="4" ref="B7:B53">B6+1</f>
        <v>11</v>
      </c>
      <c r="C7" s="18">
        <f aca="true" t="shared" si="5" ref="C7:C53">IF(C6&gt;0,IF(+$N$8&lt;=C6+1,"",C6+1),"")</f>
        <v>33</v>
      </c>
      <c r="D7" s="41">
        <v>15</v>
      </c>
      <c r="E7" s="19">
        <f t="shared" si="0"/>
        <v>5</v>
      </c>
      <c r="F7" s="18">
        <f aca="true" t="shared" si="6" ref="F7:F38">E7+F6</f>
        <v>10</v>
      </c>
      <c r="G7" s="19">
        <f t="shared" si="1"/>
        <v>40000</v>
      </c>
      <c r="H7" s="20">
        <f t="shared" si="2"/>
        <v>0.1500515802307043</v>
      </c>
      <c r="I7" s="17">
        <v>266575</v>
      </c>
      <c r="J7" s="19">
        <f t="shared" si="3"/>
        <v>-226575</v>
      </c>
      <c r="K7" s="12"/>
      <c r="L7" s="15" t="s">
        <v>24</v>
      </c>
      <c r="M7" s="16"/>
      <c r="N7" s="35">
        <v>22</v>
      </c>
      <c r="O7" s="12"/>
      <c r="P7" s="8"/>
      <c r="Q7" s="8"/>
      <c r="R7" s="8"/>
      <c r="S7" s="8"/>
      <c r="T7" s="8"/>
    </row>
    <row r="8" spans="2:20" s="2" customFormat="1" ht="13.5" thickBot="1">
      <c r="B8" s="18">
        <f t="shared" si="4"/>
        <v>12</v>
      </c>
      <c r="C8" s="18">
        <f t="shared" si="5"/>
        <v>34</v>
      </c>
      <c r="D8" s="41">
        <v>14</v>
      </c>
      <c r="E8" s="19">
        <f t="shared" si="0"/>
        <v>8</v>
      </c>
      <c r="F8" s="18">
        <f t="shared" si="6"/>
        <v>18</v>
      </c>
      <c r="G8" s="19">
        <f t="shared" si="1"/>
        <v>72000</v>
      </c>
      <c r="H8" s="20">
        <f t="shared" si="2"/>
        <v>0.2051983584131327</v>
      </c>
      <c r="I8" s="17">
        <v>350880</v>
      </c>
      <c r="J8" s="19">
        <f t="shared" si="3"/>
        <v>-278880</v>
      </c>
      <c r="K8" s="12"/>
      <c r="L8" s="21" t="s">
        <v>25</v>
      </c>
      <c r="M8" s="7"/>
      <c r="N8" s="36">
        <v>65</v>
      </c>
      <c r="O8" s="12"/>
      <c r="P8" s="8"/>
      <c r="Q8" s="8"/>
      <c r="R8" s="8"/>
      <c r="S8" s="8"/>
      <c r="T8" s="8"/>
    </row>
    <row r="9" spans="2:20" s="2" customFormat="1" ht="13.5" thickBot="1">
      <c r="B9" s="18">
        <f t="shared" si="4"/>
        <v>13</v>
      </c>
      <c r="C9" s="18">
        <f t="shared" si="5"/>
        <v>35</v>
      </c>
      <c r="D9" s="41">
        <v>14</v>
      </c>
      <c r="E9" s="19">
        <f t="shared" si="0"/>
        <v>8</v>
      </c>
      <c r="F9" s="18">
        <f t="shared" si="6"/>
        <v>26</v>
      </c>
      <c r="G9" s="19">
        <f t="shared" si="1"/>
        <v>104000</v>
      </c>
      <c r="H9" s="20">
        <f t="shared" si="2"/>
        <v>0.23131158114810613</v>
      </c>
      <c r="I9" s="17">
        <v>449610</v>
      </c>
      <c r="J9" s="19">
        <f t="shared" si="3"/>
        <v>-345610</v>
      </c>
      <c r="K9" s="12"/>
      <c r="L9" s="21" t="s">
        <v>26</v>
      </c>
      <c r="M9" s="7"/>
      <c r="N9" s="37">
        <v>0.8</v>
      </c>
      <c r="O9" s="11" t="s">
        <v>27</v>
      </c>
      <c r="P9" s="8"/>
      <c r="Q9" s="8"/>
      <c r="R9" s="8"/>
      <c r="S9" s="8"/>
      <c r="T9" s="8"/>
    </row>
    <row r="10" spans="2:20" s="2" customFormat="1" ht="13.5" thickBot="1">
      <c r="B10" s="18">
        <f t="shared" si="4"/>
        <v>14</v>
      </c>
      <c r="C10" s="18">
        <f t="shared" si="5"/>
        <v>36</v>
      </c>
      <c r="D10" s="41">
        <v>14</v>
      </c>
      <c r="E10" s="19">
        <f t="shared" si="0"/>
        <v>8</v>
      </c>
      <c r="F10" s="18">
        <f t="shared" si="6"/>
        <v>34</v>
      </c>
      <c r="G10" s="19">
        <f t="shared" si="1"/>
        <v>136000</v>
      </c>
      <c r="H10" s="20">
        <f t="shared" si="2"/>
        <v>0.2480213006528796</v>
      </c>
      <c r="I10" s="17">
        <v>548340</v>
      </c>
      <c r="J10" s="19">
        <f t="shared" si="3"/>
        <v>-412340</v>
      </c>
      <c r="K10" s="12"/>
      <c r="L10" s="7"/>
      <c r="M10" s="7"/>
      <c r="N10" s="7"/>
      <c r="O10" s="7"/>
      <c r="P10" s="7"/>
      <c r="Q10" s="8"/>
      <c r="R10" s="8"/>
      <c r="S10" s="8"/>
      <c r="T10" s="8"/>
    </row>
    <row r="11" spans="2:20" s="2" customFormat="1" ht="12.75">
      <c r="B11" s="18">
        <f t="shared" si="4"/>
        <v>15</v>
      </c>
      <c r="C11" s="18">
        <f t="shared" si="5"/>
        <v>37</v>
      </c>
      <c r="D11" s="41">
        <v>14</v>
      </c>
      <c r="E11" s="19">
        <f t="shared" si="0"/>
        <v>8</v>
      </c>
      <c r="F11" s="18">
        <f t="shared" si="6"/>
        <v>42</v>
      </c>
      <c r="G11" s="19">
        <f t="shared" si="1"/>
        <v>168000</v>
      </c>
      <c r="H11" s="20">
        <f t="shared" si="2"/>
        <v>0.24759661794810198</v>
      </c>
      <c r="I11" s="17">
        <v>678523</v>
      </c>
      <c r="J11" s="19">
        <f t="shared" si="3"/>
        <v>-510523</v>
      </c>
      <c r="K11" s="12"/>
      <c r="L11" s="11" t="s">
        <v>7</v>
      </c>
      <c r="M11" s="11" t="s">
        <v>8</v>
      </c>
      <c r="N11" s="14" t="s">
        <v>28</v>
      </c>
      <c r="O11" s="6"/>
      <c r="P11" s="6"/>
      <c r="Q11" s="12"/>
      <c r="R11" s="8"/>
      <c r="S11" s="8"/>
      <c r="T11" s="8"/>
    </row>
    <row r="12" spans="2:20" s="2" customFormat="1" ht="13.5" thickBot="1">
      <c r="B12" s="18">
        <f t="shared" si="4"/>
        <v>16</v>
      </c>
      <c r="C12" s="18">
        <f t="shared" si="5"/>
        <v>38</v>
      </c>
      <c r="D12" s="41">
        <v>14</v>
      </c>
      <c r="E12" s="19">
        <f t="shared" si="0"/>
        <v>8</v>
      </c>
      <c r="F12" s="18">
        <f t="shared" si="6"/>
        <v>50</v>
      </c>
      <c r="G12" s="19">
        <f t="shared" si="1"/>
        <v>200000</v>
      </c>
      <c r="H12" s="20">
        <f t="shared" si="2"/>
        <v>0.247308357662293</v>
      </c>
      <c r="I12" s="17">
        <v>808707</v>
      </c>
      <c r="J12" s="19">
        <f t="shared" si="3"/>
        <v>-608707</v>
      </c>
      <c r="K12" s="12"/>
      <c r="L12" s="22"/>
      <c r="M12" s="21" t="s">
        <v>17</v>
      </c>
      <c r="N12" s="21" t="s">
        <v>29</v>
      </c>
      <c r="O12" s="23" t="s">
        <v>30</v>
      </c>
      <c r="P12" s="23" t="s">
        <v>31</v>
      </c>
      <c r="Q12" s="12"/>
      <c r="R12" s="8"/>
      <c r="S12" s="8"/>
      <c r="T12" s="8"/>
    </row>
    <row r="13" spans="2:20" s="2" customFormat="1" ht="12.75">
      <c r="B13" s="18">
        <f t="shared" si="4"/>
        <v>17</v>
      </c>
      <c r="C13" s="18">
        <f t="shared" si="5"/>
        <v>39</v>
      </c>
      <c r="D13" s="41">
        <v>12</v>
      </c>
      <c r="E13" s="19">
        <f t="shared" si="0"/>
        <v>10</v>
      </c>
      <c r="F13" s="18">
        <f t="shared" si="6"/>
        <v>60</v>
      </c>
      <c r="G13" s="19">
        <f t="shared" si="1"/>
        <v>240000</v>
      </c>
      <c r="H13" s="20">
        <f t="shared" si="2"/>
        <v>0.25562099926508963</v>
      </c>
      <c r="I13" s="17">
        <v>938890</v>
      </c>
      <c r="J13" s="19">
        <f t="shared" si="3"/>
        <v>-698890</v>
      </c>
      <c r="K13" s="12"/>
      <c r="L13" s="24">
        <v>1</v>
      </c>
      <c r="M13" s="38" t="s">
        <v>16</v>
      </c>
      <c r="N13" s="14" t="s">
        <v>32</v>
      </c>
      <c r="O13" s="25"/>
      <c r="P13" s="25"/>
      <c r="Q13" s="12"/>
      <c r="R13" s="8"/>
      <c r="S13" s="8"/>
      <c r="T13" s="8"/>
    </row>
    <row r="14" spans="2:20" s="2" customFormat="1" ht="12.75">
      <c r="B14" s="18">
        <f t="shared" si="4"/>
        <v>18</v>
      </c>
      <c r="C14" s="18">
        <f t="shared" si="5"/>
        <v>40</v>
      </c>
      <c r="D14" s="41">
        <v>12</v>
      </c>
      <c r="E14" s="19">
        <f t="shared" si="0"/>
        <v>10</v>
      </c>
      <c r="F14" s="18">
        <f t="shared" si="6"/>
        <v>70</v>
      </c>
      <c r="G14" s="19">
        <f t="shared" si="1"/>
        <v>280000</v>
      </c>
      <c r="H14" s="20">
        <f t="shared" si="2"/>
        <v>0.25576896024436896</v>
      </c>
      <c r="I14" s="17">
        <v>1094738</v>
      </c>
      <c r="J14" s="19">
        <f t="shared" si="3"/>
        <v>-814738</v>
      </c>
      <c r="K14" s="12"/>
      <c r="L14" s="24">
        <v>2</v>
      </c>
      <c r="M14" s="38" t="s">
        <v>16</v>
      </c>
      <c r="N14" s="14" t="s">
        <v>33</v>
      </c>
      <c r="O14" s="25"/>
      <c r="P14" s="25"/>
      <c r="Q14" s="12"/>
      <c r="R14" s="8"/>
      <c r="S14" s="8"/>
      <c r="T14" s="8"/>
    </row>
    <row r="15" spans="2:20" s="2" customFormat="1" ht="12.75">
      <c r="B15" s="18">
        <f t="shared" si="4"/>
        <v>19</v>
      </c>
      <c r="C15" s="18">
        <f t="shared" si="5"/>
        <v>41</v>
      </c>
      <c r="D15" s="41">
        <v>12</v>
      </c>
      <c r="E15" s="19">
        <f t="shared" si="0"/>
        <v>10</v>
      </c>
      <c r="F15" s="18">
        <f t="shared" si="6"/>
        <v>80</v>
      </c>
      <c r="G15" s="19">
        <f t="shared" si="1"/>
        <v>320000</v>
      </c>
      <c r="H15" s="20">
        <f t="shared" si="2"/>
        <v>0.25588004343563736</v>
      </c>
      <c r="I15" s="17">
        <v>1250586</v>
      </c>
      <c r="J15" s="19">
        <f t="shared" si="3"/>
        <v>-930586</v>
      </c>
      <c r="K15" s="12"/>
      <c r="L15" s="24">
        <v>3</v>
      </c>
      <c r="M15" s="38" t="s">
        <v>16</v>
      </c>
      <c r="N15" s="14" t="s">
        <v>34</v>
      </c>
      <c r="O15" s="25"/>
      <c r="P15" s="25"/>
      <c r="Q15" s="12"/>
      <c r="R15" s="8"/>
      <c r="S15" s="8"/>
      <c r="T15" s="8"/>
    </row>
    <row r="16" spans="2:20" s="2" customFormat="1" ht="12.75">
      <c r="B16" s="18">
        <f t="shared" si="4"/>
        <v>20</v>
      </c>
      <c r="C16" s="18">
        <f t="shared" si="5"/>
        <v>42</v>
      </c>
      <c r="D16" s="41">
        <v>12</v>
      </c>
      <c r="E16" s="19">
        <f t="shared" si="0"/>
        <v>10</v>
      </c>
      <c r="F16" s="18">
        <f t="shared" si="6"/>
        <v>90</v>
      </c>
      <c r="G16" s="19">
        <f t="shared" si="1"/>
        <v>360000</v>
      </c>
      <c r="H16" s="20">
        <f t="shared" si="2"/>
        <v>0.2559665082044376</v>
      </c>
      <c r="I16" s="17">
        <v>1406434</v>
      </c>
      <c r="J16" s="19">
        <f t="shared" si="3"/>
        <v>-1046434</v>
      </c>
      <c r="K16" s="12"/>
      <c r="L16" s="24">
        <v>4</v>
      </c>
      <c r="M16" s="38" t="s">
        <v>16</v>
      </c>
      <c r="N16" s="14" t="s">
        <v>35</v>
      </c>
      <c r="O16" s="25"/>
      <c r="P16" s="25"/>
      <c r="Q16" s="12"/>
      <c r="R16" s="8"/>
      <c r="S16" s="8"/>
      <c r="T16" s="8"/>
    </row>
    <row r="17" spans="2:20" s="2" customFormat="1" ht="12.75">
      <c r="B17" s="18">
        <f t="shared" si="4"/>
        <v>21</v>
      </c>
      <c r="C17" s="18">
        <f t="shared" si="5"/>
        <v>43</v>
      </c>
      <c r="D17" s="41">
        <v>12</v>
      </c>
      <c r="E17" s="19">
        <f t="shared" si="0"/>
        <v>10</v>
      </c>
      <c r="F17" s="18">
        <f t="shared" si="6"/>
        <v>100</v>
      </c>
      <c r="G17" s="19">
        <f t="shared" si="1"/>
        <v>400000</v>
      </c>
      <c r="H17" s="20">
        <f t="shared" si="2"/>
        <v>0.2560357221039479</v>
      </c>
      <c r="I17" s="17">
        <v>1562282</v>
      </c>
      <c r="J17" s="19">
        <f t="shared" si="3"/>
        <v>-1162282</v>
      </c>
      <c r="K17" s="12"/>
      <c r="L17" s="24">
        <v>5</v>
      </c>
      <c r="M17" s="39">
        <v>50</v>
      </c>
      <c r="N17" s="14" t="s">
        <v>36</v>
      </c>
      <c r="O17" s="25"/>
      <c r="P17" s="25"/>
      <c r="Q17" s="12"/>
      <c r="R17" s="8"/>
      <c r="S17" s="8"/>
      <c r="T17" s="8"/>
    </row>
    <row r="18" spans="2:20" s="2" customFormat="1" ht="12.75">
      <c r="B18" s="18">
        <f t="shared" si="4"/>
        <v>22</v>
      </c>
      <c r="C18" s="18">
        <f t="shared" si="5"/>
        <v>44</v>
      </c>
      <c r="D18" s="41">
        <v>10</v>
      </c>
      <c r="E18" s="19">
        <f t="shared" si="0"/>
        <v>15</v>
      </c>
      <c r="F18" s="18">
        <f t="shared" si="6"/>
        <v>115</v>
      </c>
      <c r="G18" s="19">
        <f t="shared" si="1"/>
        <v>460000</v>
      </c>
      <c r="H18" s="20">
        <f t="shared" si="2"/>
        <v>0.26773294221042643</v>
      </c>
      <c r="I18" s="17">
        <v>1718130</v>
      </c>
      <c r="J18" s="19">
        <f t="shared" si="3"/>
        <v>-1258130</v>
      </c>
      <c r="K18" s="12"/>
      <c r="L18" s="24">
        <v>6</v>
      </c>
      <c r="M18" s="39">
        <v>40</v>
      </c>
      <c r="N18" s="14" t="s">
        <v>37</v>
      </c>
      <c r="O18" s="13" t="s">
        <v>16</v>
      </c>
      <c r="P18" s="25"/>
      <c r="Q18" s="12"/>
      <c r="R18" s="8"/>
      <c r="S18" s="8"/>
      <c r="T18" s="8"/>
    </row>
    <row r="19" spans="2:20" s="2" customFormat="1" ht="12.75">
      <c r="B19" s="18">
        <f t="shared" si="4"/>
        <v>23</v>
      </c>
      <c r="C19" s="18">
        <f t="shared" si="5"/>
        <v>45</v>
      </c>
      <c r="D19" s="41">
        <v>10</v>
      </c>
      <c r="E19" s="19">
        <f t="shared" si="0"/>
        <v>15</v>
      </c>
      <c r="F19" s="18">
        <f t="shared" si="6"/>
        <v>130</v>
      </c>
      <c r="G19" s="19">
        <f t="shared" si="1"/>
        <v>520000</v>
      </c>
      <c r="H19" s="20">
        <f t="shared" si="2"/>
        <v>0.2637438438636444</v>
      </c>
      <c r="I19" s="17">
        <v>1971610</v>
      </c>
      <c r="J19" s="19">
        <f t="shared" si="3"/>
        <v>-1451610</v>
      </c>
      <c r="K19" s="12"/>
      <c r="L19" s="24">
        <v>7</v>
      </c>
      <c r="M19" s="39">
        <v>30</v>
      </c>
      <c r="N19" s="14" t="s">
        <v>38</v>
      </c>
      <c r="O19" s="13" t="s">
        <v>39</v>
      </c>
      <c r="P19" s="25"/>
      <c r="Q19" s="12"/>
      <c r="R19" s="8"/>
      <c r="S19" s="8"/>
      <c r="T19" s="8"/>
    </row>
    <row r="20" spans="2:20" s="2" customFormat="1" ht="12.75">
      <c r="B20" s="18">
        <f t="shared" si="4"/>
        <v>24</v>
      </c>
      <c r="C20" s="18">
        <f t="shared" si="5"/>
        <v>46</v>
      </c>
      <c r="D20" s="41">
        <v>10</v>
      </c>
      <c r="E20" s="19">
        <f t="shared" si="0"/>
        <v>15</v>
      </c>
      <c r="F20" s="18">
        <f t="shared" si="6"/>
        <v>145</v>
      </c>
      <c r="G20" s="19">
        <f t="shared" si="1"/>
        <v>580000</v>
      </c>
      <c r="H20" s="20">
        <f t="shared" si="2"/>
        <v>0.273960955840328</v>
      </c>
      <c r="I20" s="17">
        <v>2117090</v>
      </c>
      <c r="J20" s="19">
        <f t="shared" si="3"/>
        <v>-1537090</v>
      </c>
      <c r="K20" s="12"/>
      <c r="L20" s="24">
        <v>8</v>
      </c>
      <c r="M20" s="39">
        <v>20</v>
      </c>
      <c r="N20" s="14" t="s">
        <v>40</v>
      </c>
      <c r="O20" s="13" t="s">
        <v>41</v>
      </c>
      <c r="P20" s="25"/>
      <c r="Q20" s="12"/>
      <c r="R20" s="8"/>
      <c r="S20" s="8"/>
      <c r="T20" s="8"/>
    </row>
    <row r="21" spans="2:20" s="2" customFormat="1" ht="12.75">
      <c r="B21" s="18">
        <f t="shared" si="4"/>
        <v>25</v>
      </c>
      <c r="C21" s="18">
        <f t="shared" si="5"/>
        <v>47</v>
      </c>
      <c r="D21" s="41">
        <v>10</v>
      </c>
      <c r="E21" s="19">
        <f t="shared" si="0"/>
        <v>15</v>
      </c>
      <c r="F21" s="18">
        <f t="shared" si="6"/>
        <v>160</v>
      </c>
      <c r="G21" s="19">
        <f t="shared" si="1"/>
        <v>640000</v>
      </c>
      <c r="H21" s="20">
        <f t="shared" si="2"/>
        <v>0.2762705206404296</v>
      </c>
      <c r="I21" s="17">
        <v>2316570</v>
      </c>
      <c r="J21" s="19">
        <f t="shared" si="3"/>
        <v>-1676570</v>
      </c>
      <c r="K21" s="12"/>
      <c r="L21" s="24">
        <v>9</v>
      </c>
      <c r="M21" s="39">
        <v>20</v>
      </c>
      <c r="N21" s="26"/>
      <c r="O21" s="13" t="s">
        <v>42</v>
      </c>
      <c r="P21" s="25"/>
      <c r="Q21" s="12"/>
      <c r="R21" s="8"/>
      <c r="S21" s="8"/>
      <c r="T21" s="8"/>
    </row>
    <row r="22" spans="2:20" s="2" customFormat="1" ht="12.75">
      <c r="B22" s="18">
        <f t="shared" si="4"/>
        <v>26</v>
      </c>
      <c r="C22" s="18">
        <f t="shared" si="5"/>
        <v>48</v>
      </c>
      <c r="D22" s="41">
        <v>10</v>
      </c>
      <c r="E22" s="19">
        <f t="shared" si="0"/>
        <v>15</v>
      </c>
      <c r="F22" s="18">
        <f t="shared" si="6"/>
        <v>175</v>
      </c>
      <c r="G22" s="19">
        <f t="shared" si="1"/>
        <v>700000</v>
      </c>
      <c r="H22" s="20">
        <f t="shared" si="2"/>
        <v>0.2782138669740267</v>
      </c>
      <c r="I22" s="17">
        <v>2516050</v>
      </c>
      <c r="J22" s="19">
        <f t="shared" si="3"/>
        <v>-1816050</v>
      </c>
      <c r="K22" s="12"/>
      <c r="L22" s="24">
        <v>10</v>
      </c>
      <c r="M22" s="39">
        <v>15</v>
      </c>
      <c r="N22" s="14" t="s">
        <v>43</v>
      </c>
      <c r="O22" s="13" t="s">
        <v>44</v>
      </c>
      <c r="P22" s="25"/>
      <c r="Q22" s="12"/>
      <c r="R22" s="8"/>
      <c r="S22" s="8"/>
      <c r="T22" s="8"/>
    </row>
    <row r="23" spans="2:20" s="2" customFormat="1" ht="12.75">
      <c r="B23" s="18">
        <f t="shared" si="4"/>
        <v>27</v>
      </c>
      <c r="C23" s="18">
        <f t="shared" si="5"/>
        <v>49</v>
      </c>
      <c r="D23" s="41">
        <v>8</v>
      </c>
      <c r="E23" s="19">
        <f t="shared" si="0"/>
        <v>20</v>
      </c>
      <c r="F23" s="18">
        <f t="shared" si="6"/>
        <v>195</v>
      </c>
      <c r="G23" s="19">
        <f t="shared" si="1"/>
        <v>780000</v>
      </c>
      <c r="H23" s="20">
        <f t="shared" si="2"/>
        <v>0.2872367456813219</v>
      </c>
      <c r="I23" s="17">
        <v>2715530</v>
      </c>
      <c r="J23" s="19">
        <f t="shared" si="3"/>
        <v>-1935530</v>
      </c>
      <c r="K23" s="12"/>
      <c r="L23" s="24">
        <v>11</v>
      </c>
      <c r="M23" s="39">
        <v>15</v>
      </c>
      <c r="N23" s="26"/>
      <c r="O23" s="13" t="s">
        <v>45</v>
      </c>
      <c r="P23" s="25"/>
      <c r="Q23" s="12"/>
      <c r="R23" s="8"/>
      <c r="S23" s="8"/>
      <c r="T23" s="8"/>
    </row>
    <row r="24" spans="2:20" s="2" customFormat="1" ht="12.75">
      <c r="B24" s="18">
        <f t="shared" si="4"/>
        <v>28</v>
      </c>
      <c r="C24" s="18">
        <f t="shared" si="5"/>
        <v>50</v>
      </c>
      <c r="D24" s="41">
        <v>8</v>
      </c>
      <c r="E24" s="19">
        <f t="shared" si="0"/>
        <v>20</v>
      </c>
      <c r="F24" s="18">
        <f t="shared" si="6"/>
        <v>215</v>
      </c>
      <c r="G24" s="19">
        <f t="shared" si="1"/>
        <v>860000</v>
      </c>
      <c r="H24" s="20">
        <f t="shared" si="2"/>
        <v>0.28835218128366347</v>
      </c>
      <c r="I24" s="17">
        <v>2982464</v>
      </c>
      <c r="J24" s="19">
        <f t="shared" si="3"/>
        <v>-2122464</v>
      </c>
      <c r="K24" s="12"/>
      <c r="L24" s="24">
        <v>12</v>
      </c>
      <c r="M24" s="39">
        <v>10</v>
      </c>
      <c r="N24" s="14" t="s">
        <v>46</v>
      </c>
      <c r="O24" s="13" t="s">
        <v>47</v>
      </c>
      <c r="P24" s="25"/>
      <c r="Q24" s="12"/>
      <c r="R24" s="8"/>
      <c r="S24" s="8"/>
      <c r="T24" s="8"/>
    </row>
    <row r="25" spans="2:20" s="2" customFormat="1" ht="12.75">
      <c r="B25" s="18">
        <f t="shared" si="4"/>
        <v>29</v>
      </c>
      <c r="C25" s="18">
        <f t="shared" si="5"/>
        <v>51</v>
      </c>
      <c r="D25" s="41">
        <v>8</v>
      </c>
      <c r="E25" s="19">
        <f t="shared" si="0"/>
        <v>20</v>
      </c>
      <c r="F25" s="18">
        <f t="shared" si="6"/>
        <v>235</v>
      </c>
      <c r="G25" s="19">
        <f t="shared" si="1"/>
        <v>940000</v>
      </c>
      <c r="H25" s="20">
        <f t="shared" si="2"/>
        <v>0.2892843535941119</v>
      </c>
      <c r="I25" s="17">
        <v>3249398</v>
      </c>
      <c r="J25" s="19">
        <f t="shared" si="3"/>
        <v>-2309398</v>
      </c>
      <c r="K25" s="12"/>
      <c r="L25" s="24">
        <v>13</v>
      </c>
      <c r="M25" s="39">
        <v>10</v>
      </c>
      <c r="N25" s="26"/>
      <c r="O25" s="13" t="s">
        <v>46</v>
      </c>
      <c r="P25" s="25"/>
      <c r="Q25" s="12"/>
      <c r="R25" s="8"/>
      <c r="S25" s="8"/>
      <c r="T25" s="8"/>
    </row>
    <row r="26" spans="2:20" s="2" customFormat="1" ht="12.75">
      <c r="B26" s="18">
        <f t="shared" si="4"/>
        <v>30</v>
      </c>
      <c r="C26" s="18">
        <f t="shared" si="5"/>
        <v>52</v>
      </c>
      <c r="D26" s="41">
        <v>7</v>
      </c>
      <c r="E26" s="19">
        <f t="shared" si="0"/>
        <v>30</v>
      </c>
      <c r="F26" s="18">
        <f t="shared" si="6"/>
        <v>265</v>
      </c>
      <c r="G26" s="19">
        <f t="shared" si="1"/>
        <v>1060000</v>
      </c>
      <c r="H26" s="20">
        <f t="shared" si="2"/>
        <v>0.30145048874793395</v>
      </c>
      <c r="I26" s="17">
        <v>3516332</v>
      </c>
      <c r="J26" s="19">
        <f t="shared" si="3"/>
        <v>-2456332</v>
      </c>
      <c r="K26" s="12"/>
      <c r="L26" s="24">
        <v>14</v>
      </c>
      <c r="M26" s="39">
        <v>8</v>
      </c>
      <c r="N26" s="14" t="s">
        <v>48</v>
      </c>
      <c r="O26" s="13" t="s">
        <v>48</v>
      </c>
      <c r="P26" s="25"/>
      <c r="Q26" s="12"/>
      <c r="R26" s="8"/>
      <c r="S26" s="8"/>
      <c r="T26" s="8"/>
    </row>
    <row r="27" spans="2:20" s="2" customFormat="1" ht="12.75">
      <c r="B27" s="18">
        <f t="shared" si="4"/>
        <v>31</v>
      </c>
      <c r="C27" s="18">
        <f t="shared" si="5"/>
        <v>53</v>
      </c>
      <c r="D27" s="41">
        <v>7</v>
      </c>
      <c r="E27" s="19">
        <f t="shared" si="0"/>
        <v>30</v>
      </c>
      <c r="F27" s="18">
        <f t="shared" si="6"/>
        <v>295</v>
      </c>
      <c r="G27" s="19">
        <f t="shared" si="1"/>
        <v>1180000</v>
      </c>
      <c r="H27" s="20">
        <f t="shared" si="2"/>
        <v>0.31189982412021783</v>
      </c>
      <c r="I27" s="17">
        <v>3783266</v>
      </c>
      <c r="J27" s="19">
        <f t="shared" si="3"/>
        <v>-2603266</v>
      </c>
      <c r="K27" s="12"/>
      <c r="L27" s="24">
        <v>15</v>
      </c>
      <c r="M27" s="39">
        <v>5</v>
      </c>
      <c r="N27" s="14" t="s">
        <v>49</v>
      </c>
      <c r="O27" s="13" t="s">
        <v>49</v>
      </c>
      <c r="P27" s="25"/>
      <c r="Q27" s="12"/>
      <c r="R27" s="8"/>
      <c r="S27" s="8"/>
      <c r="T27" s="8"/>
    </row>
    <row r="28" spans="2:20" s="2" customFormat="1" ht="13.5" thickBot="1">
      <c r="B28" s="18">
        <f t="shared" si="4"/>
        <v>32</v>
      </c>
      <c r="C28" s="18">
        <f t="shared" si="5"/>
        <v>54</v>
      </c>
      <c r="D28" s="41">
        <v>7</v>
      </c>
      <c r="E28" s="19">
        <f t="shared" si="0"/>
        <v>30</v>
      </c>
      <c r="F28" s="18">
        <f t="shared" si="6"/>
        <v>325</v>
      </c>
      <c r="G28" s="19">
        <f t="shared" si="1"/>
        <v>1300000</v>
      </c>
      <c r="H28" s="20">
        <f t="shared" si="2"/>
        <v>0.3209718038615377</v>
      </c>
      <c r="I28" s="17">
        <v>4050200</v>
      </c>
      <c r="J28" s="19">
        <f t="shared" si="3"/>
        <v>-2750200</v>
      </c>
      <c r="K28" s="12"/>
      <c r="L28" s="22"/>
      <c r="M28" s="40"/>
      <c r="N28" s="22"/>
      <c r="O28" s="27"/>
      <c r="P28" s="27"/>
      <c r="Q28" s="12"/>
      <c r="R28" s="8"/>
      <c r="S28" s="8"/>
      <c r="T28" s="8"/>
    </row>
    <row r="29" spans="2:20" s="2" customFormat="1" ht="12.75">
      <c r="B29" s="18">
        <f t="shared" si="4"/>
        <v>33</v>
      </c>
      <c r="C29" s="18">
        <f t="shared" si="5"/>
        <v>55</v>
      </c>
      <c r="D29" s="41">
        <v>7</v>
      </c>
      <c r="E29" s="19">
        <f t="shared" si="0"/>
        <v>30</v>
      </c>
      <c r="F29" s="18">
        <f t="shared" si="6"/>
        <v>355</v>
      </c>
      <c r="G29" s="19">
        <f t="shared" si="1"/>
        <v>1420000</v>
      </c>
      <c r="H29" s="20">
        <f t="shared" si="2"/>
        <v>0.32217956746258636</v>
      </c>
      <c r="I29" s="17">
        <v>4407480</v>
      </c>
      <c r="J29" s="19">
        <f t="shared" si="3"/>
        <v>-2987480</v>
      </c>
      <c r="K29" s="12"/>
      <c r="L29" s="8"/>
      <c r="M29" s="8"/>
      <c r="N29" s="8"/>
      <c r="O29" s="8"/>
      <c r="P29" s="8"/>
      <c r="Q29" s="8"/>
      <c r="R29" s="8"/>
      <c r="S29" s="8"/>
      <c r="T29" s="8"/>
    </row>
    <row r="30" spans="2:20" s="2" customFormat="1" ht="12.75">
      <c r="B30" s="18">
        <f t="shared" si="4"/>
        <v>34</v>
      </c>
      <c r="C30" s="18">
        <f t="shared" si="5"/>
        <v>56</v>
      </c>
      <c r="D30" s="41">
        <v>7</v>
      </c>
      <c r="E30" s="19">
        <f t="shared" si="0"/>
        <v>30</v>
      </c>
      <c r="F30" s="18">
        <f t="shared" si="6"/>
        <v>385</v>
      </c>
      <c r="G30" s="19">
        <f t="shared" si="1"/>
        <v>1540000</v>
      </c>
      <c r="H30" s="20">
        <f t="shared" si="2"/>
        <v>0.32320620555914675</v>
      </c>
      <c r="I30" s="17">
        <v>4764760</v>
      </c>
      <c r="J30" s="19">
        <f t="shared" si="3"/>
        <v>-3224760</v>
      </c>
      <c r="K30" s="12"/>
      <c r="L30" s="8"/>
      <c r="M30" s="8"/>
      <c r="N30" s="8"/>
      <c r="O30" s="8"/>
      <c r="P30" s="8"/>
      <c r="Q30" s="8"/>
      <c r="R30" s="8"/>
      <c r="S30" s="8"/>
      <c r="T30" s="8"/>
    </row>
    <row r="31" spans="2:20" s="2" customFormat="1" ht="12.75">
      <c r="B31" s="18">
        <f t="shared" si="4"/>
        <v>35</v>
      </c>
      <c r="C31" s="18">
        <f t="shared" si="5"/>
        <v>57</v>
      </c>
      <c r="D31" s="41">
        <v>6</v>
      </c>
      <c r="E31" s="19">
        <f t="shared" si="0"/>
        <v>40</v>
      </c>
      <c r="F31" s="18">
        <f t="shared" si="6"/>
        <v>425</v>
      </c>
      <c r="G31" s="19">
        <f t="shared" si="1"/>
        <v>1700000</v>
      </c>
      <c r="H31" s="20">
        <f t="shared" si="2"/>
        <v>0.3318990089886061</v>
      </c>
      <c r="I31" s="17">
        <v>5122040</v>
      </c>
      <c r="J31" s="19">
        <f t="shared" si="3"/>
        <v>-3422040</v>
      </c>
      <c r="K31" s="12"/>
      <c r="L31" s="9" t="s">
        <v>26</v>
      </c>
      <c r="M31" s="8"/>
      <c r="N31" s="8"/>
      <c r="O31" s="8"/>
      <c r="P31" s="8"/>
      <c r="Q31" s="8"/>
      <c r="R31" s="8"/>
      <c r="S31" s="8"/>
      <c r="T31" s="8"/>
    </row>
    <row r="32" spans="2:20" s="2" customFormat="1" ht="12.75">
      <c r="B32" s="18">
        <f t="shared" si="4"/>
        <v>36</v>
      </c>
      <c r="C32" s="18">
        <f t="shared" si="5"/>
        <v>58</v>
      </c>
      <c r="D32" s="41">
        <v>6</v>
      </c>
      <c r="E32" s="19">
        <f t="shared" si="0"/>
        <v>40</v>
      </c>
      <c r="F32" s="18">
        <f t="shared" si="6"/>
        <v>465</v>
      </c>
      <c r="G32" s="19">
        <f t="shared" si="1"/>
        <v>1860000</v>
      </c>
      <c r="H32" s="20">
        <f t="shared" si="2"/>
        <v>0.3394581809421607</v>
      </c>
      <c r="I32" s="17">
        <v>5479320</v>
      </c>
      <c r="J32" s="19">
        <f t="shared" si="3"/>
        <v>-3619320</v>
      </c>
      <c r="K32" s="12"/>
      <c r="L32" s="9" t="s">
        <v>50</v>
      </c>
      <c r="M32" s="8"/>
      <c r="N32" s="8"/>
      <c r="O32" s="8"/>
      <c r="P32" s="8"/>
      <c r="Q32" s="8"/>
      <c r="R32" s="8"/>
      <c r="S32" s="8"/>
      <c r="T32" s="8"/>
    </row>
    <row r="33" spans="2:20" s="2" customFormat="1" ht="12.75">
      <c r="B33" s="18">
        <f t="shared" si="4"/>
        <v>37</v>
      </c>
      <c r="C33" s="18">
        <f t="shared" si="5"/>
        <v>59</v>
      </c>
      <c r="D33" s="41">
        <v>6</v>
      </c>
      <c r="E33" s="19">
        <f t="shared" si="0"/>
        <v>40</v>
      </c>
      <c r="F33" s="18">
        <f t="shared" si="6"/>
        <v>505</v>
      </c>
      <c r="G33" s="19">
        <f t="shared" si="1"/>
        <v>2020000</v>
      </c>
      <c r="H33" s="20">
        <f t="shared" si="2"/>
        <v>0.346091902820135</v>
      </c>
      <c r="I33" s="17">
        <v>5836600</v>
      </c>
      <c r="J33" s="19">
        <f t="shared" si="3"/>
        <v>-3816600</v>
      </c>
      <c r="K33" s="12"/>
      <c r="L33" s="8"/>
      <c r="M33" s="9"/>
      <c r="N33" s="8"/>
      <c r="O33" s="8">
        <v>0.8</v>
      </c>
      <c r="P33" s="8"/>
      <c r="Q33" s="8"/>
      <c r="R33" s="8"/>
      <c r="S33" s="8"/>
      <c r="T33" s="8"/>
    </row>
    <row r="34" spans="2:20" s="2" customFormat="1" ht="12.75">
      <c r="B34" s="18">
        <f t="shared" si="4"/>
        <v>38</v>
      </c>
      <c r="C34" s="18">
        <f t="shared" si="5"/>
        <v>60</v>
      </c>
      <c r="D34" s="41">
        <v>6</v>
      </c>
      <c r="E34" s="19">
        <f t="shared" si="0"/>
        <v>40</v>
      </c>
      <c r="F34" s="18">
        <f t="shared" si="6"/>
        <v>545</v>
      </c>
      <c r="G34" s="19">
        <f t="shared" si="1"/>
        <v>2180000</v>
      </c>
      <c r="H34" s="20">
        <f t="shared" si="2"/>
        <v>0.3519603221244196</v>
      </c>
      <c r="I34" s="17">
        <v>6193880</v>
      </c>
      <c r="J34" s="19">
        <f t="shared" si="3"/>
        <v>-4013880</v>
      </c>
      <c r="K34" s="12"/>
      <c r="L34" s="9" t="s">
        <v>51</v>
      </c>
      <c r="M34" s="8"/>
      <c r="N34" s="8"/>
      <c r="O34" s="8"/>
      <c r="P34" s="8"/>
      <c r="Q34" s="8"/>
      <c r="R34" s="8"/>
      <c r="S34" s="8"/>
      <c r="T34" s="8"/>
    </row>
    <row r="35" spans="2:20" s="2" customFormat="1" ht="12.75">
      <c r="B35" s="18">
        <f t="shared" si="4"/>
        <v>39</v>
      </c>
      <c r="C35" s="18">
        <f t="shared" si="5"/>
        <v>61</v>
      </c>
      <c r="D35" s="41">
        <v>6</v>
      </c>
      <c r="E35" s="19">
        <f t="shared" si="0"/>
        <v>40</v>
      </c>
      <c r="F35" s="18">
        <f t="shared" si="6"/>
        <v>585</v>
      </c>
      <c r="G35" s="19">
        <f t="shared" si="1"/>
        <v>2340000</v>
      </c>
      <c r="H35" s="20">
        <f t="shared" si="2"/>
      </c>
      <c r="I35" s="17"/>
      <c r="J35" s="19">
        <v>0</v>
      </c>
      <c r="K35" s="12"/>
      <c r="L35" s="8"/>
      <c r="M35" s="9"/>
      <c r="N35" s="8"/>
      <c r="O35" s="8">
        <v>1.2</v>
      </c>
      <c r="P35" s="8"/>
      <c r="Q35" s="8"/>
      <c r="R35" s="8"/>
      <c r="S35" s="8"/>
      <c r="T35" s="8"/>
    </row>
    <row r="36" spans="2:20" s="2" customFormat="1" ht="12.75">
      <c r="B36" s="18">
        <f t="shared" si="4"/>
        <v>40</v>
      </c>
      <c r="C36" s="18">
        <f t="shared" si="5"/>
        <v>62</v>
      </c>
      <c r="D36" s="41">
        <v>5</v>
      </c>
      <c r="E36" s="19">
        <f t="shared" si="0"/>
        <v>50</v>
      </c>
      <c r="F36" s="18">
        <f t="shared" si="6"/>
        <v>635</v>
      </c>
      <c r="G36" s="19">
        <f t="shared" si="1"/>
        <v>2540000</v>
      </c>
      <c r="H36" s="20">
        <f t="shared" si="2"/>
      </c>
      <c r="I36" s="17"/>
      <c r="J36" s="19">
        <v>0</v>
      </c>
      <c r="K36" s="12"/>
      <c r="L36" s="9" t="s">
        <v>52</v>
      </c>
      <c r="M36" s="8"/>
      <c r="N36" s="8"/>
      <c r="O36" s="8"/>
      <c r="P36" s="8"/>
      <c r="Q36" s="8"/>
      <c r="R36" s="8"/>
      <c r="S36" s="8"/>
      <c r="T36" s="8"/>
    </row>
    <row r="37" spans="2:20" s="2" customFormat="1" ht="12.75">
      <c r="B37" s="18">
        <f t="shared" si="4"/>
        <v>41</v>
      </c>
      <c r="C37" s="18">
        <f t="shared" si="5"/>
        <v>63</v>
      </c>
      <c r="D37" s="41">
        <v>5</v>
      </c>
      <c r="E37" s="19">
        <f t="shared" si="0"/>
        <v>50</v>
      </c>
      <c r="F37" s="18">
        <f t="shared" si="6"/>
        <v>685</v>
      </c>
      <c r="G37" s="19">
        <f t="shared" si="1"/>
        <v>2740000</v>
      </c>
      <c r="H37" s="20">
        <f t="shared" si="2"/>
      </c>
      <c r="I37" s="17"/>
      <c r="J37" s="19">
        <v>0</v>
      </c>
      <c r="K37" s="12"/>
      <c r="L37" s="8"/>
      <c r="M37" s="9"/>
      <c r="N37" s="8"/>
      <c r="O37" s="8">
        <v>1</v>
      </c>
      <c r="P37" s="8"/>
      <c r="Q37" s="8"/>
      <c r="R37" s="8"/>
      <c r="S37" s="8"/>
      <c r="T37" s="8"/>
    </row>
    <row r="38" spans="2:20" s="2" customFormat="1" ht="12.75">
      <c r="B38" s="18">
        <f t="shared" si="4"/>
        <v>42</v>
      </c>
      <c r="C38" s="18">
        <f t="shared" si="5"/>
        <v>64</v>
      </c>
      <c r="D38" s="41">
        <v>5</v>
      </c>
      <c r="E38" s="19">
        <f t="shared" si="0"/>
        <v>50</v>
      </c>
      <c r="F38" s="18">
        <f t="shared" si="6"/>
        <v>735</v>
      </c>
      <c r="G38" s="19">
        <f t="shared" si="1"/>
        <v>2940000</v>
      </c>
      <c r="H38" s="20">
        <f t="shared" si="2"/>
      </c>
      <c r="I38" s="17"/>
      <c r="J38" s="19">
        <v>0</v>
      </c>
      <c r="K38" s="12"/>
      <c r="L38" s="9" t="s">
        <v>53</v>
      </c>
      <c r="M38" s="8"/>
      <c r="N38" s="8"/>
      <c r="O38" s="8"/>
      <c r="P38" s="8"/>
      <c r="Q38" s="8"/>
      <c r="R38" s="8"/>
      <c r="S38" s="8"/>
      <c r="T38" s="8"/>
    </row>
    <row r="39" spans="2:20" s="2" customFormat="1" ht="12.75">
      <c r="B39" s="18">
        <f t="shared" si="4"/>
        <v>43</v>
      </c>
      <c r="C39" s="18">
        <f t="shared" si="5"/>
      </c>
      <c r="D39" s="41">
        <v>5</v>
      </c>
      <c r="E39" s="19">
        <f t="shared" si="0"/>
        <v>50</v>
      </c>
      <c r="F39" s="18">
        <f aca="true" t="shared" si="7" ref="F39:F53">IF(C39&gt;0,+E39+F38,"")</f>
      </c>
      <c r="G39" s="19">
        <f t="shared" si="1"/>
        <v>0</v>
      </c>
      <c r="H39" s="20">
        <f t="shared" si="2"/>
      </c>
      <c r="I39" s="17"/>
      <c r="J39" s="19">
        <v>0</v>
      </c>
      <c r="K39" s="12"/>
      <c r="L39" s="8"/>
      <c r="M39" s="9"/>
      <c r="N39" s="8"/>
      <c r="O39" s="8">
        <v>0.8</v>
      </c>
      <c r="P39" s="8"/>
      <c r="Q39" s="8"/>
      <c r="R39" s="8"/>
      <c r="S39" s="8"/>
      <c r="T39" s="8"/>
    </row>
    <row r="40" spans="2:20" s="2" customFormat="1" ht="12.75">
      <c r="B40" s="18">
        <f t="shared" si="4"/>
        <v>44</v>
      </c>
      <c r="C40" s="18">
        <f t="shared" si="5"/>
      </c>
      <c r="D40" s="41">
        <v>7</v>
      </c>
      <c r="E40" s="19">
        <f t="shared" si="0"/>
        <v>30</v>
      </c>
      <c r="F40" s="18">
        <f t="shared" si="7"/>
      </c>
      <c r="G40" s="19">
        <f t="shared" si="1"/>
        <v>0</v>
      </c>
      <c r="H40" s="20">
        <f t="shared" si="2"/>
      </c>
      <c r="I40" s="17"/>
      <c r="J40" s="19">
        <v>0</v>
      </c>
      <c r="K40" s="12"/>
      <c r="L40" s="9" t="s">
        <v>54</v>
      </c>
      <c r="M40" s="8"/>
      <c r="N40" s="8"/>
      <c r="O40" s="8"/>
      <c r="P40" s="8"/>
      <c r="Q40" s="8"/>
      <c r="R40" s="8"/>
      <c r="S40" s="8"/>
      <c r="T40" s="8"/>
    </row>
    <row r="41" spans="2:20" s="2" customFormat="1" ht="12.75">
      <c r="B41" s="18">
        <f t="shared" si="4"/>
        <v>45</v>
      </c>
      <c r="C41" s="18">
        <f t="shared" si="5"/>
      </c>
      <c r="D41" s="15" t="s">
        <v>16</v>
      </c>
      <c r="E41" s="19">
        <f t="shared" si="0"/>
      </c>
      <c r="F41" s="18">
        <f t="shared" si="7"/>
      </c>
      <c r="G41" s="19">
        <f t="shared" si="1"/>
        <v>0</v>
      </c>
      <c r="H41" s="20">
        <f t="shared" si="2"/>
      </c>
      <c r="I41" s="17"/>
      <c r="J41" s="19">
        <f aca="true" t="shared" si="8" ref="J41:J53">G41-I41</f>
        <v>0</v>
      </c>
      <c r="K41" s="12"/>
      <c r="L41" s="8"/>
      <c r="M41" s="9"/>
      <c r="N41" s="8"/>
      <c r="O41" s="8">
        <v>0.7</v>
      </c>
      <c r="P41" s="8"/>
      <c r="Q41" s="8"/>
      <c r="R41" s="8"/>
      <c r="S41" s="8"/>
      <c r="T41" s="8"/>
    </row>
    <row r="42" spans="2:20" s="2" customFormat="1" ht="12.75">
      <c r="B42" s="18">
        <f t="shared" si="4"/>
        <v>46</v>
      </c>
      <c r="C42" s="18">
        <f t="shared" si="5"/>
      </c>
      <c r="D42" s="15" t="s">
        <v>16</v>
      </c>
      <c r="E42" s="19">
        <f t="shared" si="0"/>
      </c>
      <c r="F42" s="18">
        <f t="shared" si="7"/>
      </c>
      <c r="G42" s="19">
        <f t="shared" si="1"/>
        <v>0</v>
      </c>
      <c r="H42" s="20">
        <f t="shared" si="2"/>
      </c>
      <c r="I42" s="17"/>
      <c r="J42" s="19">
        <f t="shared" si="8"/>
        <v>0</v>
      </c>
      <c r="K42" s="12"/>
      <c r="L42" s="9" t="s">
        <v>55</v>
      </c>
      <c r="M42" s="8"/>
      <c r="N42" s="8"/>
      <c r="O42" s="8"/>
      <c r="P42" s="8"/>
      <c r="Q42" s="8"/>
      <c r="R42" s="8"/>
      <c r="S42" s="8"/>
      <c r="T42" s="8"/>
    </row>
    <row r="43" spans="2:20" s="2" customFormat="1" ht="12.75">
      <c r="B43" s="18">
        <f t="shared" si="4"/>
        <v>47</v>
      </c>
      <c r="C43" s="18">
        <f t="shared" si="5"/>
      </c>
      <c r="D43" s="15" t="s">
        <v>16</v>
      </c>
      <c r="E43" s="19">
        <f t="shared" si="0"/>
      </c>
      <c r="F43" s="18">
        <f t="shared" si="7"/>
      </c>
      <c r="G43" s="19">
        <f t="shared" si="1"/>
        <v>0</v>
      </c>
      <c r="H43" s="20">
        <f t="shared" si="2"/>
      </c>
      <c r="I43" s="17"/>
      <c r="J43" s="19">
        <f t="shared" si="8"/>
        <v>0</v>
      </c>
      <c r="K43" s="12"/>
      <c r="L43" s="8"/>
      <c r="M43" s="9"/>
      <c r="N43" s="8"/>
      <c r="O43" s="8">
        <v>0.7</v>
      </c>
      <c r="P43" s="8"/>
      <c r="Q43" s="8"/>
      <c r="R43" s="8"/>
      <c r="S43" s="8"/>
      <c r="T43" s="8"/>
    </row>
    <row r="44" spans="2:20" s="2" customFormat="1" ht="12.75">
      <c r="B44" s="18">
        <f t="shared" si="4"/>
        <v>48</v>
      </c>
      <c r="C44" s="18">
        <f t="shared" si="5"/>
      </c>
      <c r="D44" s="15" t="s">
        <v>16</v>
      </c>
      <c r="E44" s="19">
        <f t="shared" si="0"/>
      </c>
      <c r="F44" s="18">
        <f t="shared" si="7"/>
      </c>
      <c r="G44" s="19">
        <f t="shared" si="1"/>
        <v>0</v>
      </c>
      <c r="H44" s="20">
        <f t="shared" si="2"/>
      </c>
      <c r="I44" s="17"/>
      <c r="J44" s="19">
        <f t="shared" si="8"/>
        <v>0</v>
      </c>
      <c r="K44" s="12"/>
      <c r="L44" s="8"/>
      <c r="M44" s="8"/>
      <c r="N44" s="8"/>
      <c r="O44" s="8"/>
      <c r="P44" s="8"/>
      <c r="Q44" s="8"/>
      <c r="R44" s="8"/>
      <c r="S44" s="8"/>
      <c r="T44" s="8"/>
    </row>
    <row r="45" spans="2:20" s="2" customFormat="1" ht="12.75">
      <c r="B45" s="18">
        <f t="shared" si="4"/>
        <v>49</v>
      </c>
      <c r="C45" s="18">
        <f t="shared" si="5"/>
      </c>
      <c r="D45" s="28"/>
      <c r="E45" s="19">
        <f t="shared" si="0"/>
      </c>
      <c r="F45" s="18">
        <f t="shared" si="7"/>
      </c>
      <c r="G45" s="19">
        <f t="shared" si="1"/>
        <v>0</v>
      </c>
      <c r="H45" s="20">
        <f t="shared" si="2"/>
      </c>
      <c r="I45" s="17"/>
      <c r="J45" s="19">
        <f t="shared" si="8"/>
        <v>0</v>
      </c>
      <c r="K45" s="12"/>
      <c r="L45" s="8"/>
      <c r="M45" s="8"/>
      <c r="N45" s="8"/>
      <c r="O45" s="8"/>
      <c r="P45" s="8"/>
      <c r="Q45" s="8"/>
      <c r="R45" s="8"/>
      <c r="S45" s="8"/>
      <c r="T45" s="8"/>
    </row>
    <row r="46" spans="2:20" s="2" customFormat="1" ht="12.75">
      <c r="B46" s="18">
        <f t="shared" si="4"/>
        <v>50</v>
      </c>
      <c r="C46" s="18">
        <f t="shared" si="5"/>
      </c>
      <c r="D46" s="28"/>
      <c r="E46" s="19">
        <f t="shared" si="0"/>
      </c>
      <c r="F46" s="18">
        <f t="shared" si="7"/>
      </c>
      <c r="G46" s="19">
        <f t="shared" si="1"/>
        <v>0</v>
      </c>
      <c r="H46" s="20">
        <f t="shared" si="2"/>
      </c>
      <c r="I46" s="17"/>
      <c r="J46" s="19">
        <f t="shared" si="8"/>
        <v>0</v>
      </c>
      <c r="K46" s="12"/>
      <c r="L46" s="8"/>
      <c r="M46" s="8"/>
      <c r="N46" s="8"/>
      <c r="O46" s="8"/>
      <c r="P46" s="8"/>
      <c r="Q46" s="8"/>
      <c r="R46" s="8"/>
      <c r="S46" s="8"/>
      <c r="T46" s="8"/>
    </row>
    <row r="47" spans="2:20" s="2" customFormat="1" ht="12.75">
      <c r="B47" s="18">
        <f t="shared" si="4"/>
        <v>51</v>
      </c>
      <c r="C47" s="18">
        <f t="shared" si="5"/>
      </c>
      <c r="D47" s="28"/>
      <c r="E47" s="19">
        <f t="shared" si="0"/>
      </c>
      <c r="F47" s="18">
        <f t="shared" si="7"/>
      </c>
      <c r="G47" s="19">
        <f t="shared" si="1"/>
        <v>0</v>
      </c>
      <c r="H47" s="20">
        <f t="shared" si="2"/>
      </c>
      <c r="I47" s="17"/>
      <c r="J47" s="19">
        <f t="shared" si="8"/>
        <v>0</v>
      </c>
      <c r="K47" s="12"/>
      <c r="L47" s="8"/>
      <c r="M47" s="8"/>
      <c r="N47" s="8"/>
      <c r="O47" s="8"/>
      <c r="P47" s="8"/>
      <c r="Q47" s="8"/>
      <c r="R47" s="8"/>
      <c r="S47" s="8"/>
      <c r="T47" s="8"/>
    </row>
    <row r="48" spans="2:20" s="2" customFormat="1" ht="12.75">
      <c r="B48" s="18">
        <f t="shared" si="4"/>
        <v>52</v>
      </c>
      <c r="C48" s="18">
        <f t="shared" si="5"/>
      </c>
      <c r="D48" s="28"/>
      <c r="E48" s="19">
        <f t="shared" si="0"/>
      </c>
      <c r="F48" s="18">
        <f t="shared" si="7"/>
      </c>
      <c r="G48" s="19">
        <f t="shared" si="1"/>
        <v>0</v>
      </c>
      <c r="H48" s="20">
        <f t="shared" si="2"/>
      </c>
      <c r="I48" s="17"/>
      <c r="J48" s="19">
        <f t="shared" si="8"/>
        <v>0</v>
      </c>
      <c r="K48" s="12"/>
      <c r="L48" s="8"/>
      <c r="M48" s="8"/>
      <c r="N48" s="8"/>
      <c r="O48" s="8"/>
      <c r="P48" s="8"/>
      <c r="Q48" s="8"/>
      <c r="R48" s="8"/>
      <c r="S48" s="8"/>
      <c r="T48" s="8"/>
    </row>
    <row r="49" spans="2:20" s="2" customFormat="1" ht="12.75">
      <c r="B49" s="18">
        <f t="shared" si="4"/>
        <v>53</v>
      </c>
      <c r="C49" s="18">
        <f t="shared" si="5"/>
      </c>
      <c r="D49" s="28"/>
      <c r="E49" s="19">
        <f t="shared" si="0"/>
      </c>
      <c r="F49" s="18">
        <f t="shared" si="7"/>
      </c>
      <c r="G49" s="19">
        <f t="shared" si="1"/>
        <v>0</v>
      </c>
      <c r="H49" s="20">
        <f t="shared" si="2"/>
      </c>
      <c r="I49" s="17"/>
      <c r="J49" s="19">
        <f t="shared" si="8"/>
        <v>0</v>
      </c>
      <c r="K49" s="12"/>
      <c r="L49" s="8"/>
      <c r="M49" s="8"/>
      <c r="N49" s="8"/>
      <c r="O49" s="8"/>
      <c r="P49" s="8"/>
      <c r="Q49" s="8"/>
      <c r="R49" s="8"/>
      <c r="S49" s="8"/>
      <c r="T49" s="8"/>
    </row>
    <row r="50" spans="2:20" s="2" customFormat="1" ht="12.75">
      <c r="B50" s="18">
        <f t="shared" si="4"/>
        <v>54</v>
      </c>
      <c r="C50" s="18">
        <f t="shared" si="5"/>
      </c>
      <c r="D50" s="28"/>
      <c r="E50" s="19">
        <f t="shared" si="0"/>
      </c>
      <c r="F50" s="18">
        <f t="shared" si="7"/>
      </c>
      <c r="G50" s="19">
        <f t="shared" si="1"/>
        <v>0</v>
      </c>
      <c r="H50" s="20">
        <f t="shared" si="2"/>
      </c>
      <c r="I50" s="17"/>
      <c r="J50" s="19">
        <f t="shared" si="8"/>
        <v>0</v>
      </c>
      <c r="K50" s="12"/>
      <c r="L50" s="8"/>
      <c r="M50" s="8"/>
      <c r="N50" s="8"/>
      <c r="O50" s="8"/>
      <c r="P50" s="8"/>
      <c r="Q50" s="8"/>
      <c r="R50" s="8"/>
      <c r="S50" s="8"/>
      <c r="T50" s="8"/>
    </row>
    <row r="51" spans="2:20" s="2" customFormat="1" ht="12.75">
      <c r="B51" s="18">
        <f t="shared" si="4"/>
        <v>55</v>
      </c>
      <c r="C51" s="18">
        <f t="shared" si="5"/>
      </c>
      <c r="D51" s="28"/>
      <c r="E51" s="19">
        <f t="shared" si="0"/>
      </c>
      <c r="F51" s="18">
        <f t="shared" si="7"/>
      </c>
      <c r="G51" s="19">
        <f t="shared" si="1"/>
        <v>0</v>
      </c>
      <c r="H51" s="20">
        <f t="shared" si="2"/>
      </c>
      <c r="I51" s="17"/>
      <c r="J51" s="19">
        <f t="shared" si="8"/>
        <v>0</v>
      </c>
      <c r="K51" s="12"/>
      <c r="L51" s="8"/>
      <c r="M51" s="8"/>
      <c r="N51" s="8"/>
      <c r="O51" s="8"/>
      <c r="P51" s="8"/>
      <c r="Q51" s="8"/>
      <c r="R51" s="8"/>
      <c r="S51" s="8"/>
      <c r="T51" s="8"/>
    </row>
    <row r="52" spans="2:20" s="2" customFormat="1" ht="12.75">
      <c r="B52" s="18">
        <f t="shared" si="4"/>
        <v>56</v>
      </c>
      <c r="C52" s="18">
        <f t="shared" si="5"/>
      </c>
      <c r="D52" s="28"/>
      <c r="E52" s="19">
        <f t="shared" si="0"/>
      </c>
      <c r="F52" s="18">
        <f t="shared" si="7"/>
      </c>
      <c r="G52" s="19">
        <f t="shared" si="1"/>
        <v>0</v>
      </c>
      <c r="H52" s="20">
        <f t="shared" si="2"/>
      </c>
      <c r="I52" s="17"/>
      <c r="J52" s="19">
        <f t="shared" si="8"/>
        <v>0</v>
      </c>
      <c r="K52" s="12"/>
      <c r="L52" s="8"/>
      <c r="M52" s="8"/>
      <c r="N52" s="8"/>
      <c r="O52" s="8"/>
      <c r="P52" s="8"/>
      <c r="Q52" s="8"/>
      <c r="R52" s="8"/>
      <c r="S52" s="8"/>
      <c r="T52" s="8"/>
    </row>
    <row r="53" spans="2:20" s="2" customFormat="1" ht="13.5" thickBot="1">
      <c r="B53" s="29">
        <f t="shared" si="4"/>
        <v>57</v>
      </c>
      <c r="C53" s="29">
        <f t="shared" si="5"/>
      </c>
      <c r="D53" s="22"/>
      <c r="E53" s="30">
        <f t="shared" si="0"/>
      </c>
      <c r="F53" s="29">
        <f t="shared" si="7"/>
      </c>
      <c r="G53" s="31">
        <f t="shared" si="1"/>
        <v>0</v>
      </c>
      <c r="H53" s="32">
        <f t="shared" si="2"/>
      </c>
      <c r="I53" s="33"/>
      <c r="J53" s="31">
        <f t="shared" si="8"/>
        <v>0</v>
      </c>
      <c r="K53" s="12"/>
      <c r="L53" s="8"/>
      <c r="M53" s="8"/>
      <c r="N53" s="8"/>
      <c r="O53" s="9" t="s">
        <v>56</v>
      </c>
      <c r="P53" s="8"/>
      <c r="Q53" s="8"/>
      <c r="R53" s="8"/>
      <c r="S53" s="8"/>
      <c r="T53" s="8"/>
    </row>
    <row r="54" spans="2:20" s="2" customFormat="1" ht="12.7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2:20" s="2" customFormat="1" ht="12.7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2:20" s="2" customFormat="1" ht="12.75">
      <c r="B56" s="9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2:20" s="2" customFormat="1" ht="12.75">
      <c r="B57" s="8"/>
      <c r="C57" s="9"/>
      <c r="D57" s="9"/>
      <c r="E57" s="8"/>
      <c r="F57" s="9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="2" customFormat="1" ht="12.75"/>
    <row r="59" spans="3:6" s="2" customFormat="1" ht="12.75">
      <c r="C59" s="1"/>
      <c r="D59" s="1"/>
      <c r="F59" s="1"/>
    </row>
    <row r="60" s="2" customFormat="1" ht="12.75">
      <c r="D60" s="1"/>
    </row>
    <row r="61" s="2" customFormat="1" ht="12.75"/>
    <row r="62" spans="3:6" s="2" customFormat="1" ht="12.75">
      <c r="C62" s="1"/>
      <c r="D62" s="1"/>
      <c r="F62" s="1"/>
    </row>
    <row r="63" s="2" customFormat="1" ht="12.75"/>
    <row r="64" spans="3:6" s="2" customFormat="1" ht="12.75">
      <c r="C64" s="1"/>
      <c r="D64" s="1"/>
      <c r="F64" s="1"/>
    </row>
    <row r="65" s="2" customFormat="1" ht="12.75"/>
    <row r="66" spans="3:6" s="2" customFormat="1" ht="12.75">
      <c r="C66" s="1"/>
      <c r="D66" s="1"/>
      <c r="F66" s="1"/>
    </row>
  </sheetData>
  <printOptions/>
  <pageMargins left="0.58" right="0.57" top="0.66" bottom="0.67" header="0.5" footer="0.5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Ｋ．Ｏｋｕｙａｍａ</dc:creator>
  <cp:keywords/>
  <dc:description/>
  <cp:lastModifiedBy>vaio 2</cp:lastModifiedBy>
  <dcterms:created xsi:type="dcterms:W3CDTF">1998-11-26T00:35:10Z</dcterms:created>
  <dcterms:modified xsi:type="dcterms:W3CDTF">2004-09-21T02:41:30Z</dcterms:modified>
  <cp:category/>
  <cp:version/>
  <cp:contentType/>
  <cp:contentStatus/>
</cp:coreProperties>
</file>